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<sst xmlns="http://schemas.openxmlformats.org/spreadsheetml/2006/main" count="20" uniqueCount="20">
  <si>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BAVARIA S.A.</t>
  </si>
  <si>
    <t>TOTAL GENERAL</t>
  </si>
  <si>
    <t>AÑOS</t>
  </si>
  <si>
    <t>LEONA S.A.</t>
  </si>
  <si>
    <t>EN EL DEPARTAMENTO</t>
  </si>
  <si>
    <t>FUENTE: Secretaría de Hacienda Departamental</t>
  </si>
  <si>
    <t>CERVECERIAS</t>
  </si>
  <si>
    <t>CERVEUNION S.A.</t>
  </si>
  <si>
    <t>CERVEZAS</t>
  </si>
  <si>
    <t>IMPUESTO RECAUDADO POR CONSUMO DE CERVEZA Y CERVECERIAS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</si>
  <si>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</si>
  <si>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</si>
  <si>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</si>
  <si>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</si>
  <si>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</si>
  <si>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</si>
  <si>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 xml:space="preserve">ARTESANA BEER COMPANY </t>
  </si>
  <si>
    <t>CERVECERIA BBC S.A.</t>
  </si>
  <si>
    <t>CERVECERIA EXTRANJERA</t>
  </si>
  <si>
    <t>1998 - 2015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</si>
</sst>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 applyProtection="1">
      <alignment horizontal="center"/>
      <protection/>
    </xf>
    <xf numFmtId="37" fontId="1" fillId="33" borderId="12" xfId="0" applyFont="1" applyFill="1" applyBorder="1" applyAlignment="1" applyProtection="1">
      <alignment horizontal="center"/>
      <protection/>
    </xf>
    <xf numFmtId="202" fontId="4" fillId="34" borderId="11" xfId="0" applyNumberFormat="1" applyFont="1" applyFill="1" applyBorder="1" applyAlignment="1">
      <alignment horizontal="right"/>
    </xf>
    <xf numFmtId="202" fontId="4" fillId="34" borderId="11" xfId="0" applyNumberFormat="1" applyFont="1" applyFill="1" applyBorder="1" applyAlignment="1" applyProtection="1">
      <alignment horizontal="right"/>
      <protection/>
    </xf>
    <xf numFmtId="37" fontId="4" fillId="0" borderId="13" xfId="0" applyFont="1" applyBorder="1" applyAlignment="1">
      <alignment/>
    </xf>
    <xf numFmtId="192" fontId="4" fillId="0" borderId="14" xfId="0" applyNumberFormat="1" applyFont="1" applyBorder="1" applyAlignment="1" applyProtection="1">
      <alignment/>
      <protection/>
    </xf>
    <xf numFmtId="193" fontId="4" fillId="0" borderId="14" xfId="0" applyNumberFormat="1" applyFont="1" applyBorder="1" applyAlignment="1" applyProtection="1">
      <alignment/>
      <protection/>
    </xf>
    <xf numFmtId="193" fontId="4" fillId="0" borderId="1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202" fontId="4" fillId="34" borderId="0" xfId="0" applyNumberFormat="1" applyFont="1" applyFill="1" applyBorder="1" applyAlignment="1">
      <alignment horizontal="right"/>
    </xf>
    <xf numFmtId="193" fontId="4" fillId="34" borderId="0" xfId="0" applyNumberFormat="1" applyFont="1" applyFill="1" applyBorder="1" applyAlignment="1">
      <alignment horizontal="right"/>
    </xf>
    <xf numFmtId="193" fontId="4" fillId="0" borderId="0" xfId="0" applyNumberFormat="1" applyFont="1" applyAlignment="1">
      <alignment/>
    </xf>
    <xf numFmtId="193" fontId="1" fillId="34" borderId="0" xfId="0" applyNumberFormat="1" applyFont="1" applyFill="1" applyBorder="1" applyAlignment="1">
      <alignment horizontal="right"/>
    </xf>
    <xf numFmtId="193" fontId="4" fillId="0" borderId="0" xfId="0" applyNumberFormat="1" applyFont="1" applyBorder="1" applyAlignment="1">
      <alignment/>
    </xf>
    <xf numFmtId="193" fontId="1" fillId="0" borderId="0" xfId="0" applyNumberFormat="1" applyFont="1" applyBorder="1" applyAlignment="1">
      <alignment/>
    </xf>
    <xf numFmtId="1" fontId="4" fillId="34" borderId="10" xfId="0" applyNumberFormat="1" applyFont="1" applyFill="1" applyBorder="1" applyAlignment="1" applyProtection="1">
      <alignment horizontal="center"/>
      <protection/>
    </xf>
    <xf numFmtId="202" fontId="1" fillId="34" borderId="12" xfId="0" applyNumberFormat="1" applyFont="1" applyFill="1" applyBorder="1" applyAlignment="1">
      <alignment horizontal="right"/>
    </xf>
    <xf numFmtId="37" fontId="4" fillId="0" borderId="0" xfId="0" applyFont="1" applyBorder="1" applyAlignment="1">
      <alignment/>
    </xf>
    <xf numFmtId="202" fontId="4" fillId="34" borderId="16" xfId="0" applyNumberFormat="1" applyFont="1" applyFill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7" xfId="0" applyBorder="1" applyAlignment="1">
      <alignment/>
    </xf>
    <xf numFmtId="193" fontId="4" fillId="0" borderId="18" xfId="0" applyNumberFormat="1" applyFont="1" applyBorder="1" applyAlignment="1" applyProtection="1">
      <alignment/>
      <protection/>
    </xf>
    <xf numFmtId="37" fontId="1" fillId="33" borderId="16" xfId="0" applyFont="1" applyFill="1" applyBorder="1" applyAlignment="1" applyProtection="1">
      <alignment horizontal="center"/>
      <protection/>
    </xf>
    <xf numFmtId="37" fontId="1" fillId="35" borderId="19" xfId="0" applyFont="1" applyFill="1" applyBorder="1" applyAlignment="1">
      <alignment horizontal="center" vertical="center" wrapText="1"/>
    </xf>
    <xf numFmtId="37" fontId="1" fillId="35" borderId="20" xfId="0" applyFont="1" applyFill="1" applyBorder="1" applyAlignment="1">
      <alignment horizontal="center" vertical="center" wrapText="1"/>
    </xf>
    <xf numFmtId="37" fontId="1" fillId="35" borderId="21" xfId="0" applyFont="1" applyFill="1" applyBorder="1" applyAlignment="1">
      <alignment horizontal="center" vertical="center" wrapText="1"/>
    </xf>
    <xf numFmtId="37" fontId="1" fillId="36" borderId="22" xfId="0" applyFont="1" applyFill="1" applyBorder="1" applyAlignment="1">
      <alignment horizontal="center" vertical="center"/>
    </xf>
    <xf numFmtId="37" fontId="1" fillId="36" borderId="23" xfId="0" applyFont="1" applyFill="1" applyBorder="1" applyAlignment="1">
      <alignment horizontal="center" vertical="center"/>
    </xf>
    <xf numFmtId="37" fontId="1" fillId="36" borderId="24" xfId="0" applyFont="1" applyFill="1" applyBorder="1" applyAlignment="1">
      <alignment horizontal="center" vertical="center"/>
    </xf>
    <xf numFmtId="37" fontId="1" fillId="35" borderId="22" xfId="0" applyFont="1" applyFill="1" applyBorder="1" applyAlignment="1">
      <alignment horizontal="center" vertical="center" wrapText="1"/>
    </xf>
    <xf numFmtId="37" fontId="1" fillId="35" borderId="23" xfId="0" applyFont="1" applyFill="1" applyBorder="1" applyAlignment="1">
      <alignment horizontal="center" vertical="center" wrapText="1"/>
    </xf>
    <xf numFmtId="37" fontId="1" fillId="35" borderId="24" xfId="0" applyFont="1" applyFill="1" applyBorder="1" applyAlignment="1">
      <alignment horizontal="center" vertical="center" wrapText="1"/>
    </xf>
    <xf numFmtId="37" fontId="1" fillId="36" borderId="25" xfId="0" applyFont="1" applyFill="1" applyBorder="1" applyAlignment="1">
      <alignment horizontal="center"/>
    </xf>
    <xf numFmtId="37" fontId="1" fillId="36" borderId="26" xfId="0" applyFont="1" applyFill="1" applyBorder="1" applyAlignment="1">
      <alignment horizontal="center"/>
    </xf>
    <xf numFmtId="37" fontId="1" fillId="36" borderId="27" xfId="0" applyFont="1" applyFill="1" applyBorder="1" applyAlignment="1">
      <alignment horizontal="center"/>
    </xf>
    <xf numFmtId="37" fontId="1" fillId="36" borderId="28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12" xfId="0" applyFont="1" applyFill="1" applyBorder="1" applyAlignment="1">
      <alignment horizontal="center"/>
    </xf>
    <xf numFmtId="37" fontId="1" fillId="36" borderId="29" xfId="0" applyFont="1" applyFill="1" applyBorder="1" applyAlignment="1">
      <alignment horizontal="center"/>
    </xf>
    <xf numFmtId="37" fontId="1" fillId="36" borderId="17" xfId="0" applyFont="1" applyFill="1" applyBorder="1" applyAlignment="1">
      <alignment horizontal="center"/>
    </xf>
    <xf numFmtId="37" fontId="1" fillId="36" borderId="15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left" vertical="center" wrapText="1"/>
    </xf>
    <xf numFmtId="37" fontId="1" fillId="35" borderId="23" xfId="0" applyFont="1" applyFill="1" applyBorder="1" applyAlignment="1">
      <alignment horizontal="left" vertical="center" wrapText="1"/>
    </xf>
    <xf numFmtId="37" fontId="1" fillId="35" borderId="24" xfId="0" applyFont="1" applyFill="1" applyBorder="1" applyAlignment="1">
      <alignment horizontal="left" vertical="center" wrapText="1"/>
    </xf>
    <xf numFmtId="37" fontId="1" fillId="36" borderId="25" xfId="0" applyFont="1" applyFill="1" applyBorder="1" applyAlignment="1">
      <alignment horizontal="center" vertical="center"/>
    </xf>
    <xf numFmtId="37" fontId="1" fillId="36" borderId="26" xfId="0" applyFont="1" applyFill="1" applyBorder="1" applyAlignment="1">
      <alignment horizontal="center" vertical="center"/>
    </xf>
    <xf numFmtId="37" fontId="1" fillId="36" borderId="27" xfId="0" applyFont="1" applyFill="1" applyBorder="1" applyAlignment="1">
      <alignment horizontal="center" vertical="center"/>
    </xf>
    <xf numFmtId="37" fontId="1" fillId="36" borderId="28" xfId="0" applyFont="1" applyFill="1" applyBorder="1" applyAlignment="1">
      <alignment horizontal="center" vertical="center"/>
    </xf>
    <xf numFmtId="37" fontId="1" fillId="36" borderId="0" xfId="0" applyFont="1" applyFill="1" applyBorder="1" applyAlignment="1">
      <alignment horizontal="center" vertical="center"/>
    </xf>
    <xf numFmtId="37" fontId="1" fillId="36" borderId="12" xfId="0" applyFont="1" applyFill="1" applyBorder="1" applyAlignment="1">
      <alignment horizontal="center" vertical="center"/>
    </xf>
    <xf numFmtId="37" fontId="1" fillId="36" borderId="29" xfId="0" applyFont="1" applyFill="1" applyBorder="1" applyAlignment="1">
      <alignment horizontal="center" vertical="center"/>
    </xf>
    <xf numFmtId="37" fontId="1" fillId="36" borderId="17" xfId="0" applyFont="1" applyFill="1" applyBorder="1" applyAlignment="1">
      <alignment horizontal="center" vertical="center"/>
    </xf>
    <xf numFmtId="37" fontId="1" fillId="36" borderId="15" xfId="0" applyFont="1" applyFill="1" applyBorder="1" applyAlignment="1">
      <alignment horizontal="center" vertical="center"/>
    </xf>
    <xf numFmtId="197" fontId="21" fillId="37" borderId="0" xfId="47" applyNumberFormat="1" applyFont="1" applyFill="1" applyBorder="1" applyAlignment="1" applyProtection="1">
      <alignment horizontal="fill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76"/>
  <sheetViews>
    <sheetView showGridLines="0" tabSelected="1" zoomScalePageLayoutView="0" workbookViewId="0" topLeftCell="A10">
      <selection activeCell="M30" sqref="M30:N38"/>
    </sheetView>
  </sheetViews>
  <sheetFormatPr defaultColWidth="9.625" defaultRowHeight="12.75"/>
  <cols>
    <col min="1" max="6" width="12.00390625" style="0" customWidth="1"/>
    <col min="7" max="7" width="12.875" style="0" customWidth="1"/>
    <col min="8" max="10" width="12.00390625" style="0" customWidth="1"/>
    <col min="11" max="11" width="13.625" style="0" customWidth="1"/>
    <col min="12" max="12" width="1.625" style="0" customWidth="1"/>
    <col min="13" max="13" width="21.00390625" style="0" customWidth="1"/>
    <col min="14" max="14" width="19.125" style="0" customWidth="1"/>
    <col min="15" max="15" width="10.625" style="0" customWidth="1"/>
    <col min="16" max="16" width="1.625" style="0" customWidth="1"/>
    <col min="17" max="17" width="9.625" style="0" customWidth="1"/>
    <col min="18" max="18" width="1.625" style="0" customWidth="1"/>
    <col min="19" max="19" width="10.625" style="0" customWidth="1"/>
    <col min="20" max="20" width="1.625" style="0" customWidth="1"/>
    <col min="21" max="21" width="12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6.625" style="0" customWidth="1"/>
    <col min="28" max="28" width="1.625" style="0" customWidth="1"/>
    <col min="29" max="29" width="7.625" style="0" customWidth="1"/>
    <col min="30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8.625" style="0" customWidth="1"/>
    <col min="37" max="37" width="1.625" style="0" customWidth="1"/>
    <col min="38" max="38" width="4.625" style="0" customWidth="1"/>
    <col min="39" max="39" width="1.625" style="0" customWidth="1"/>
    <col min="40" max="40" width="17.625" style="0" customWidth="1"/>
    <col min="41" max="41" width="1.625" style="0" customWidth="1"/>
    <col min="42" max="42" width="6.625" style="0" customWidth="1"/>
    <col min="43" max="43" width="1.625" style="0" customWidth="1"/>
    <col min="44" max="44" width="10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</cols>
  <sheetData>
    <row r="7" ht="13.5" thickBot="1"/>
    <row r="8" spans="1:10" ht="15.75" customHeight="1">
      <c r="A8" s="37" t="s">
        <v>12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5.75" customHeight="1">
      <c r="A9" s="40" t="s">
        <v>13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customHeight="1" thickBot="1">
      <c r="A10" s="43" t="s">
        <v>14</v>
      </c>
      <c r="B10" s="44"/>
      <c r="C10" s="44"/>
      <c r="D10" s="44"/>
      <c r="E10" s="44"/>
      <c r="F10" s="44"/>
      <c r="G10" s="44"/>
      <c r="H10" s="44"/>
      <c r="I10" s="44"/>
      <c r="J10" s="45"/>
    </row>
    <row r="11" ht="6" customHeight="1" thickBot="1"/>
    <row r="12" spans="1:10" ht="15" customHeight="1">
      <c r="A12" s="49" t="s">
        <v>8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17.25" customHeight="1">
      <c r="A13" s="52" t="s">
        <v>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 thickBot="1">
      <c r="A14" s="55" t="s">
        <v>4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6" customHeight="1" thickBot="1">
      <c r="A15" s="2"/>
      <c r="B15" s="1"/>
      <c r="C15" s="1"/>
      <c r="D15" s="1"/>
      <c r="E15" s="1"/>
      <c r="F15" s="1"/>
      <c r="G15" s="1"/>
      <c r="H15" s="1"/>
      <c r="I15" s="1"/>
      <c r="J15" s="1"/>
    </row>
    <row r="16" spans="1:10" ht="17.25" customHeight="1" thickBot="1">
      <c r="A16" s="31" t="s">
        <v>19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16.5" customHeight="1" thickBot="1">
      <c r="A17" s="3"/>
      <c r="B17" s="3"/>
      <c r="C17" s="3"/>
      <c r="D17" s="3"/>
      <c r="E17" s="22"/>
      <c r="F17" s="22"/>
      <c r="G17" s="22"/>
      <c r="H17" s="22"/>
      <c r="I17" s="22"/>
      <c r="J17" s="1" t="s">
        <v>15</v>
      </c>
    </row>
    <row r="18" spans="1:10" ht="18" customHeight="1" thickBot="1">
      <c r="A18" s="28" t="s">
        <v>2</v>
      </c>
      <c r="B18" s="34" t="s">
        <v>6</v>
      </c>
      <c r="C18" s="35"/>
      <c r="D18" s="35"/>
      <c r="E18" s="35"/>
      <c r="F18" s="36"/>
      <c r="G18" s="28" t="s">
        <v>18</v>
      </c>
      <c r="H18" s="28" t="s">
        <v>16</v>
      </c>
      <c r="I18" s="28" t="s">
        <v>17</v>
      </c>
      <c r="J18" s="28" t="s">
        <v>1</v>
      </c>
    </row>
    <row r="19" spans="1:10" ht="16.5" customHeight="1">
      <c r="A19" s="29"/>
      <c r="B19" s="28" t="s">
        <v>0</v>
      </c>
      <c r="C19" s="28" t="s">
        <v>3</v>
      </c>
      <c r="D19" s="28" t="s">
        <v>7</v>
      </c>
      <c r="E19" s="28" t="s">
        <v>11</v>
      </c>
      <c r="F19" s="28" t="s">
        <v>10</v>
      </c>
      <c r="G19" s="29"/>
      <c r="H19" s="29"/>
      <c r="I19" s="29"/>
      <c r="J19" s="29"/>
    </row>
    <row r="20" spans="1:10" ht="15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" customHeight="1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9" customHeight="1">
      <c r="A22" s="4"/>
      <c r="B22" s="5"/>
      <c r="C22" s="5"/>
      <c r="D22" s="5"/>
      <c r="E22" s="24"/>
      <c r="F22" s="27"/>
      <c r="G22" s="5"/>
      <c r="H22" s="27"/>
      <c r="I22" s="27"/>
      <c r="J22" s="6"/>
    </row>
    <row r="23" spans="1:10" ht="16.5" customHeight="1">
      <c r="A23" s="20">
        <v>1998</v>
      </c>
      <c r="B23" s="7">
        <v>10578612</v>
      </c>
      <c r="C23" s="7">
        <f>1953+2809</f>
        <v>4762</v>
      </c>
      <c r="D23" s="7">
        <v>930383</v>
      </c>
      <c r="E23" s="7">
        <v>0</v>
      </c>
      <c r="F23" s="23">
        <v>0</v>
      </c>
      <c r="G23" s="8">
        <v>9966.6</v>
      </c>
      <c r="H23" s="23">
        <v>0</v>
      </c>
      <c r="I23" s="23">
        <v>0</v>
      </c>
      <c r="J23" s="21">
        <f>SUM(B23+C23+D23+E23+F23+G23)</f>
        <v>11523723.6</v>
      </c>
    </row>
    <row r="24" spans="1:10" ht="16.5" customHeight="1">
      <c r="A24" s="20">
        <v>1999</v>
      </c>
      <c r="B24" s="7">
        <v>8929369</v>
      </c>
      <c r="C24" s="7">
        <f>1502</f>
        <v>1502</v>
      </c>
      <c r="D24" s="7">
        <v>546046</v>
      </c>
      <c r="E24" s="7">
        <v>0</v>
      </c>
      <c r="F24" s="23">
        <v>0</v>
      </c>
      <c r="G24" s="8">
        <v>14128</v>
      </c>
      <c r="H24" s="23">
        <v>0</v>
      </c>
      <c r="I24" s="23">
        <v>0</v>
      </c>
      <c r="J24" s="21">
        <f aca="true" t="shared" si="0" ref="J24:J38">SUM(B24+C24+D24+E24+F24+G24)</f>
        <v>9491045</v>
      </c>
    </row>
    <row r="25" spans="1:10" ht="16.5" customHeight="1">
      <c r="A25" s="20">
        <v>2000</v>
      </c>
      <c r="B25" s="7">
        <v>15717500.4</v>
      </c>
      <c r="C25" s="7">
        <v>74577.5</v>
      </c>
      <c r="D25" s="7">
        <v>871262</v>
      </c>
      <c r="E25" s="7">
        <v>0</v>
      </c>
      <c r="F25" s="23">
        <v>0</v>
      </c>
      <c r="G25" s="8">
        <v>53327</v>
      </c>
      <c r="H25" s="23">
        <v>0</v>
      </c>
      <c r="I25" s="23">
        <v>0</v>
      </c>
      <c r="J25" s="21">
        <f t="shared" si="0"/>
        <v>16716666.9</v>
      </c>
    </row>
    <row r="26" spans="1:10" ht="16.5" customHeight="1">
      <c r="A26" s="20">
        <v>2001</v>
      </c>
      <c r="B26" s="7">
        <v>12490438.2</v>
      </c>
      <c r="C26" s="7">
        <v>0</v>
      </c>
      <c r="D26" s="7">
        <v>2383261.9</v>
      </c>
      <c r="E26" s="7">
        <v>0</v>
      </c>
      <c r="F26" s="23">
        <v>0</v>
      </c>
      <c r="G26" s="8">
        <v>225984.2</v>
      </c>
      <c r="H26" s="23">
        <v>0</v>
      </c>
      <c r="I26" s="23">
        <v>0</v>
      </c>
      <c r="J26" s="21">
        <f t="shared" si="0"/>
        <v>15099684.299999999</v>
      </c>
    </row>
    <row r="27" spans="1:10" ht="16.5" customHeight="1">
      <c r="A27" s="20">
        <v>2002</v>
      </c>
      <c r="B27" s="7">
        <v>724069.8</v>
      </c>
      <c r="C27" s="7">
        <v>18356818.2</v>
      </c>
      <c r="D27" s="7">
        <v>226508</v>
      </c>
      <c r="E27" s="7">
        <v>0</v>
      </c>
      <c r="F27" s="23">
        <v>0</v>
      </c>
      <c r="G27" s="8">
        <v>102704</v>
      </c>
      <c r="H27" s="23">
        <v>0</v>
      </c>
      <c r="I27" s="23">
        <v>0</v>
      </c>
      <c r="J27" s="21">
        <f t="shared" si="0"/>
        <v>19410100</v>
      </c>
    </row>
    <row r="28" spans="1:10" ht="16.5" customHeight="1">
      <c r="A28" s="20">
        <v>2003</v>
      </c>
      <c r="B28" s="7">
        <v>811519.9</v>
      </c>
      <c r="C28" s="7">
        <v>20173220.5</v>
      </c>
      <c r="D28" s="7">
        <v>186785.2</v>
      </c>
      <c r="E28" s="7">
        <v>0</v>
      </c>
      <c r="F28" s="23">
        <v>0</v>
      </c>
      <c r="G28" s="8">
        <v>90141</v>
      </c>
      <c r="H28" s="23">
        <v>0</v>
      </c>
      <c r="I28" s="23">
        <v>0</v>
      </c>
      <c r="J28" s="21">
        <f t="shared" si="0"/>
        <v>21261666.599999998</v>
      </c>
    </row>
    <row r="29" spans="1:10" ht="16.5" customHeight="1">
      <c r="A29" s="20">
        <v>2004</v>
      </c>
      <c r="B29" s="7">
        <v>771219</v>
      </c>
      <c r="C29" s="7">
        <v>19305390</v>
      </c>
      <c r="D29" s="7">
        <v>11161</v>
      </c>
      <c r="E29" s="7">
        <v>0</v>
      </c>
      <c r="F29" s="23">
        <v>0</v>
      </c>
      <c r="G29" s="8">
        <v>24310</v>
      </c>
      <c r="H29" s="23">
        <v>0</v>
      </c>
      <c r="I29" s="23">
        <v>0</v>
      </c>
      <c r="J29" s="21">
        <f t="shared" si="0"/>
        <v>20112080</v>
      </c>
    </row>
    <row r="30" spans="1:13" ht="16.5" customHeight="1">
      <c r="A30" s="20">
        <v>2005</v>
      </c>
      <c r="B30" s="7">
        <v>0</v>
      </c>
      <c r="C30" s="7">
        <v>0</v>
      </c>
      <c r="D30" s="7">
        <v>0</v>
      </c>
      <c r="E30" s="7">
        <v>0</v>
      </c>
      <c r="F30" s="23">
        <v>0</v>
      </c>
      <c r="G30" s="8">
        <v>0</v>
      </c>
      <c r="H30" s="23">
        <v>0</v>
      </c>
      <c r="I30" s="23">
        <v>0</v>
      </c>
      <c r="J30" s="21">
        <f t="shared" si="0"/>
        <v>0</v>
      </c>
      <c r="M30" s="58"/>
    </row>
    <row r="31" spans="1:13" ht="16.5" customHeight="1">
      <c r="A31" s="20">
        <v>2006</v>
      </c>
      <c r="B31" s="7">
        <v>0</v>
      </c>
      <c r="C31" s="7">
        <v>0</v>
      </c>
      <c r="D31" s="7">
        <v>0</v>
      </c>
      <c r="E31" s="7">
        <v>0</v>
      </c>
      <c r="F31" s="23">
        <v>0</v>
      </c>
      <c r="G31" s="8">
        <v>0</v>
      </c>
      <c r="H31" s="23">
        <v>0</v>
      </c>
      <c r="I31" s="23">
        <v>0</v>
      </c>
      <c r="J31" s="21">
        <f t="shared" si="0"/>
        <v>0</v>
      </c>
      <c r="M31" s="58"/>
    </row>
    <row r="32" spans="1:13" ht="16.5" customHeight="1">
      <c r="A32" s="20">
        <v>2007</v>
      </c>
      <c r="B32" s="7">
        <f>591894+118379+412337+82467+617103+123421+394659+78932+223504+44701+140119+28024+1181711+236342+670521+134104+990373+198075+2045407+408982+2477674+495411+2212524+442392</f>
        <v>14349056</v>
      </c>
      <c r="C32" s="7">
        <f>1719528+343948+2085750+417160+1417600+283460+1666546+333276+1244134+248707+1738047+347640+2342834+468374+921825+184439+892515+178447</f>
        <v>16834230</v>
      </c>
      <c r="D32" s="7">
        <v>1069916</v>
      </c>
      <c r="E32" s="7">
        <v>0</v>
      </c>
      <c r="F32" s="23">
        <v>0</v>
      </c>
      <c r="G32" s="8">
        <f>4821+964+9519+1904+3301+660+4515+903+8456+1691+27260+5452+11062+2208+15742.725+1186+440+88</f>
        <v>100172.725</v>
      </c>
      <c r="H32" s="23">
        <v>0</v>
      </c>
      <c r="I32" s="23">
        <v>0</v>
      </c>
      <c r="J32" s="21">
        <f t="shared" si="0"/>
        <v>32353374.725</v>
      </c>
      <c r="M32" s="58"/>
    </row>
    <row r="33" spans="1:13" ht="16.5" customHeight="1">
      <c r="A33" s="20">
        <v>2008</v>
      </c>
      <c r="B33" s="7"/>
      <c r="C33" s="7"/>
      <c r="D33" s="7"/>
      <c r="E33" s="7">
        <v>0</v>
      </c>
      <c r="F33" s="23">
        <v>0</v>
      </c>
      <c r="G33" s="8"/>
      <c r="H33" s="23">
        <v>0</v>
      </c>
      <c r="I33" s="23">
        <v>0</v>
      </c>
      <c r="J33" s="21">
        <f t="shared" si="0"/>
        <v>0</v>
      </c>
      <c r="M33" s="58"/>
    </row>
    <row r="34" spans="1:13" ht="16.5" customHeight="1">
      <c r="A34" s="20">
        <v>2009</v>
      </c>
      <c r="B34" s="7"/>
      <c r="C34" s="7"/>
      <c r="D34" s="7"/>
      <c r="E34" s="7">
        <v>0</v>
      </c>
      <c r="F34" s="23">
        <v>0</v>
      </c>
      <c r="G34" s="8"/>
      <c r="H34" s="23">
        <v>0</v>
      </c>
      <c r="I34" s="23">
        <v>0</v>
      </c>
      <c r="J34" s="21">
        <f t="shared" si="0"/>
        <v>0</v>
      </c>
      <c r="M34" s="58"/>
    </row>
    <row r="35" spans="1:13" ht="16.5" customHeight="1">
      <c r="A35" s="20">
        <v>2010</v>
      </c>
      <c r="B35" s="7">
        <f>2083883+414525+2801595+558659</f>
        <v>5858662</v>
      </c>
      <c r="C35" s="7">
        <f>12152706+2430541+14694770+2938260</f>
        <v>32216277</v>
      </c>
      <c r="D35" s="7">
        <f>12610+2365+53810+10762</f>
        <v>79547</v>
      </c>
      <c r="E35" s="7">
        <v>0</v>
      </c>
      <c r="F35" s="23">
        <v>0</v>
      </c>
      <c r="G35" s="8">
        <f>49717+9943+48392+9676</f>
        <v>117728</v>
      </c>
      <c r="H35" s="23">
        <v>0</v>
      </c>
      <c r="I35" s="23">
        <v>0</v>
      </c>
      <c r="J35" s="21">
        <f t="shared" si="0"/>
        <v>38272214</v>
      </c>
      <c r="M35" s="58"/>
    </row>
    <row r="36" spans="1:13" ht="16.5" customHeight="1">
      <c r="A36" s="20">
        <v>2011</v>
      </c>
      <c r="B36" s="7">
        <v>9123473</v>
      </c>
      <c r="C36" s="7">
        <v>0</v>
      </c>
      <c r="D36" s="7">
        <v>528173</v>
      </c>
      <c r="E36" s="7">
        <v>0</v>
      </c>
      <c r="F36" s="23">
        <v>0</v>
      </c>
      <c r="G36" s="8">
        <v>163551</v>
      </c>
      <c r="H36" s="23">
        <v>0</v>
      </c>
      <c r="I36" s="23">
        <v>0</v>
      </c>
      <c r="J36" s="21">
        <f t="shared" si="0"/>
        <v>9815197</v>
      </c>
      <c r="M36" s="58"/>
    </row>
    <row r="37" spans="1:10" ht="16.5" customHeight="1">
      <c r="A37" s="20">
        <v>2012</v>
      </c>
      <c r="B37" s="7">
        <v>6146781</v>
      </c>
      <c r="C37" s="7">
        <v>0</v>
      </c>
      <c r="D37" s="7">
        <v>14608</v>
      </c>
      <c r="E37" s="7">
        <v>0</v>
      </c>
      <c r="F37" s="23">
        <v>0</v>
      </c>
      <c r="G37" s="8">
        <v>184420</v>
      </c>
      <c r="H37" s="23">
        <v>0</v>
      </c>
      <c r="I37" s="23">
        <v>0</v>
      </c>
      <c r="J37" s="21">
        <f t="shared" si="0"/>
        <v>6345809</v>
      </c>
    </row>
    <row r="38" spans="1:10" ht="16.5" customHeight="1">
      <c r="A38" s="20">
        <v>2013</v>
      </c>
      <c r="B38" s="7">
        <v>7538784</v>
      </c>
      <c r="C38" s="7">
        <v>0</v>
      </c>
      <c r="D38" s="7">
        <v>271496</v>
      </c>
      <c r="E38" s="7">
        <v>5947</v>
      </c>
      <c r="F38" s="23">
        <v>35788561</v>
      </c>
      <c r="G38" s="8">
        <v>247154</v>
      </c>
      <c r="H38" s="23">
        <v>0</v>
      </c>
      <c r="I38" s="23">
        <v>0</v>
      </c>
      <c r="J38" s="21">
        <f t="shared" si="0"/>
        <v>43851942</v>
      </c>
    </row>
    <row r="39" spans="1:10" ht="16.5" customHeight="1">
      <c r="A39" s="20">
        <v>2014</v>
      </c>
      <c r="B39" s="7">
        <v>9465745</v>
      </c>
      <c r="C39" s="7">
        <v>0</v>
      </c>
      <c r="D39" s="7">
        <v>76440</v>
      </c>
      <c r="E39" s="14">
        <v>6191</v>
      </c>
      <c r="F39" s="23">
        <v>36036550</v>
      </c>
      <c r="G39" s="8">
        <v>399839</v>
      </c>
      <c r="H39" s="23">
        <v>7399</v>
      </c>
      <c r="I39" s="23">
        <v>0</v>
      </c>
      <c r="J39" s="21">
        <f>SUM(B39:H39)</f>
        <v>45992164</v>
      </c>
    </row>
    <row r="40" spans="1:10" ht="16.5" customHeight="1">
      <c r="A40" s="20">
        <v>2015</v>
      </c>
      <c r="B40" s="7">
        <v>8912816</v>
      </c>
      <c r="C40" s="7">
        <v>0</v>
      </c>
      <c r="D40" s="7">
        <v>152073</v>
      </c>
      <c r="E40" s="14">
        <v>17607</v>
      </c>
      <c r="F40" s="23">
        <v>38338840</v>
      </c>
      <c r="G40" s="8">
        <v>466036</v>
      </c>
      <c r="H40" s="23">
        <v>18371</v>
      </c>
      <c r="I40" s="23">
        <v>6470</v>
      </c>
      <c r="J40" s="21">
        <f>SUM(B40:I40)</f>
        <v>47912213</v>
      </c>
    </row>
    <row r="41" spans="1:10" ht="6.75" customHeight="1" thickBot="1">
      <c r="A41" s="9"/>
      <c r="B41" s="10"/>
      <c r="C41" s="11"/>
      <c r="D41" s="11"/>
      <c r="E41" s="25"/>
      <c r="F41" s="26"/>
      <c r="G41" s="11"/>
      <c r="H41" s="26"/>
      <c r="I41" s="26"/>
      <c r="J41" s="12"/>
    </row>
    <row r="42" spans="1:10" ht="13.5" thickBot="1">
      <c r="A42" s="13"/>
      <c r="B42" s="13"/>
      <c r="C42" s="14"/>
      <c r="D42" s="3"/>
      <c r="E42" s="3"/>
      <c r="F42" s="3"/>
      <c r="G42" s="3"/>
      <c r="H42" s="3"/>
      <c r="I42" s="3"/>
      <c r="J42" s="3"/>
    </row>
    <row r="43" spans="1:10" ht="27" customHeight="1" thickBot="1">
      <c r="A43" s="46" t="s">
        <v>5</v>
      </c>
      <c r="B43" s="47"/>
      <c r="C43" s="47"/>
      <c r="D43" s="47"/>
      <c r="E43" s="48"/>
      <c r="F43" s="16"/>
      <c r="G43" s="16"/>
      <c r="H43" s="16"/>
      <c r="I43" s="16"/>
      <c r="J43" s="3"/>
    </row>
    <row r="44" spans="1:13" ht="15.75" customHeight="1">
      <c r="A44" s="13"/>
      <c r="B44" s="3"/>
      <c r="C44" s="14"/>
      <c r="D44" s="3"/>
      <c r="E44" s="3"/>
      <c r="F44" s="3"/>
      <c r="G44" s="3"/>
      <c r="H44" s="3"/>
      <c r="I44" s="3"/>
      <c r="J44" s="3"/>
      <c r="K44" s="13"/>
      <c r="L44" s="13"/>
      <c r="M44" s="13"/>
    </row>
    <row r="45" spans="1:13" ht="12.75">
      <c r="A45" s="13"/>
      <c r="B45" s="3"/>
      <c r="C45" s="15"/>
      <c r="D45" s="3"/>
      <c r="E45" s="3"/>
      <c r="F45" s="3"/>
      <c r="G45" s="3"/>
      <c r="H45" s="3"/>
      <c r="I45" s="3"/>
      <c r="J45" s="3"/>
      <c r="K45" s="13"/>
      <c r="L45" s="13"/>
      <c r="M45" s="13"/>
    </row>
    <row r="46" spans="1:13" ht="12.75">
      <c r="A46" s="13"/>
      <c r="B46" s="3"/>
      <c r="C46" s="3"/>
      <c r="D46" s="3"/>
      <c r="E46" s="3"/>
      <c r="F46" s="3"/>
      <c r="G46" s="3"/>
      <c r="H46" s="3"/>
      <c r="I46" s="3"/>
      <c r="J46" s="3"/>
      <c r="K46" s="13"/>
      <c r="L46" s="13"/>
      <c r="M46" s="13"/>
    </row>
    <row r="47" spans="1:13" ht="12.75">
      <c r="A47" s="13"/>
      <c r="B47" s="3"/>
      <c r="C47" s="15"/>
      <c r="D47" s="3"/>
      <c r="E47" s="3"/>
      <c r="F47" s="3"/>
      <c r="G47" s="3"/>
      <c r="H47" s="3"/>
      <c r="I47" s="3"/>
      <c r="J47" s="3"/>
      <c r="K47" s="13"/>
      <c r="L47" s="13"/>
      <c r="M47" s="13"/>
    </row>
    <row r="48" spans="1:13" ht="12.75">
      <c r="A48" s="3"/>
      <c r="B48" s="3"/>
      <c r="C48" s="14"/>
      <c r="D48" s="14"/>
      <c r="E48" s="14"/>
      <c r="F48" s="14"/>
      <c r="G48" s="14"/>
      <c r="H48" s="14"/>
      <c r="I48" s="14"/>
      <c r="J48" s="3"/>
      <c r="K48" s="13"/>
      <c r="L48" s="13"/>
      <c r="M48" s="13"/>
    </row>
    <row r="49" spans="1:13" ht="12.75">
      <c r="A49" s="3"/>
      <c r="B49" s="3"/>
      <c r="C49" s="15"/>
      <c r="D49" s="16"/>
      <c r="E49" s="3"/>
      <c r="F49" s="3"/>
      <c r="G49" s="3"/>
      <c r="H49" s="3"/>
      <c r="I49" s="3"/>
      <c r="J49" s="13"/>
      <c r="K49" s="13"/>
      <c r="L49" s="13"/>
      <c r="M49" s="13"/>
    </row>
    <row r="50" spans="1:13" ht="12.75">
      <c r="A50" s="3"/>
      <c r="B50" s="3"/>
      <c r="C50" s="14"/>
      <c r="D50" s="16"/>
      <c r="E50" s="3"/>
      <c r="F50" s="3"/>
      <c r="G50" s="3"/>
      <c r="H50" s="3"/>
      <c r="I50" s="3"/>
      <c r="J50" s="13"/>
      <c r="K50" s="13"/>
      <c r="L50" s="13"/>
      <c r="M50" s="13"/>
    </row>
    <row r="51" spans="1:13" ht="12.75">
      <c r="A51" s="3"/>
      <c r="B51" s="3"/>
      <c r="C51" s="15"/>
      <c r="D51" s="16"/>
      <c r="E51" s="3"/>
      <c r="F51" s="3"/>
      <c r="G51" s="3"/>
      <c r="H51" s="3"/>
      <c r="I51" s="3"/>
      <c r="J51" s="13"/>
      <c r="K51" s="13"/>
      <c r="L51" s="13"/>
      <c r="M51" s="13"/>
    </row>
    <row r="52" spans="1:13" ht="12.75">
      <c r="A52" s="3"/>
      <c r="B52" s="3"/>
      <c r="C52" s="14"/>
      <c r="D52" s="16"/>
      <c r="E52" s="3"/>
      <c r="F52" s="3"/>
      <c r="G52" s="3"/>
      <c r="H52" s="3"/>
      <c r="I52" s="3"/>
      <c r="J52" s="13"/>
      <c r="K52" s="13"/>
      <c r="L52" s="13"/>
      <c r="M52" s="13"/>
    </row>
    <row r="53" spans="1:13" ht="12.75">
      <c r="A53" s="3"/>
      <c r="B53" s="3"/>
      <c r="C53" s="15"/>
      <c r="D53" s="16"/>
      <c r="E53" s="3"/>
      <c r="F53" s="3"/>
      <c r="G53" s="3"/>
      <c r="H53" s="3"/>
      <c r="I53" s="3"/>
      <c r="J53" s="13"/>
      <c r="K53" s="13"/>
      <c r="L53" s="13"/>
      <c r="M53" s="13"/>
    </row>
    <row r="54" spans="1:13" ht="12.75">
      <c r="A54" s="3"/>
      <c r="B54" s="3"/>
      <c r="C54" s="15"/>
      <c r="D54" s="16"/>
      <c r="E54" s="3"/>
      <c r="F54" s="3"/>
      <c r="G54" s="3"/>
      <c r="H54" s="3"/>
      <c r="I54" s="3"/>
      <c r="J54" s="13"/>
      <c r="K54" s="13"/>
      <c r="L54" s="13"/>
      <c r="M54" s="13"/>
    </row>
    <row r="55" spans="1:13" ht="12.75">
      <c r="A55" s="3"/>
      <c r="B55" s="3"/>
      <c r="C55" s="17"/>
      <c r="D55" s="17"/>
      <c r="E55" s="17"/>
      <c r="F55" s="17"/>
      <c r="G55" s="17"/>
      <c r="H55" s="17"/>
      <c r="I55" s="17"/>
      <c r="J55" s="13"/>
      <c r="K55" s="13"/>
      <c r="L55" s="13"/>
      <c r="M55" s="13"/>
    </row>
    <row r="56" spans="1:13" ht="12.75">
      <c r="A56" s="3"/>
      <c r="B56" s="3"/>
      <c r="C56" s="18"/>
      <c r="D56" s="16"/>
      <c r="E56" s="3"/>
      <c r="F56" s="3"/>
      <c r="G56" s="3"/>
      <c r="H56" s="3"/>
      <c r="I56" s="3"/>
      <c r="J56" s="13"/>
      <c r="K56" s="13"/>
      <c r="L56" s="13"/>
      <c r="M56" s="13"/>
    </row>
    <row r="57" spans="1:13" ht="12.75">
      <c r="A57" s="3"/>
      <c r="B57" s="3"/>
      <c r="C57" s="18"/>
      <c r="D57" s="16"/>
      <c r="E57" s="3"/>
      <c r="F57" s="3"/>
      <c r="G57" s="3"/>
      <c r="H57" s="3"/>
      <c r="I57" s="3"/>
      <c r="J57" s="13"/>
      <c r="K57" s="13"/>
      <c r="L57" s="13"/>
      <c r="M57" s="13"/>
    </row>
    <row r="58" spans="1:13" ht="12.75">
      <c r="A58" s="3"/>
      <c r="B58" s="3"/>
      <c r="C58" s="18"/>
      <c r="D58" s="16"/>
      <c r="E58" s="3"/>
      <c r="F58" s="3"/>
      <c r="G58" s="3"/>
      <c r="H58" s="3"/>
      <c r="I58" s="3"/>
      <c r="J58" s="13"/>
      <c r="K58" s="13"/>
      <c r="L58" s="13"/>
      <c r="M58" s="13"/>
    </row>
    <row r="59" spans="1:13" ht="12.75">
      <c r="A59" s="3"/>
      <c r="B59" s="3"/>
      <c r="C59" s="18"/>
      <c r="D59" s="16"/>
      <c r="E59" s="3"/>
      <c r="F59" s="3"/>
      <c r="G59" s="3"/>
      <c r="H59" s="3"/>
      <c r="I59" s="3"/>
      <c r="J59" s="13"/>
      <c r="K59" s="13"/>
      <c r="L59" s="13"/>
      <c r="M59" s="13"/>
    </row>
    <row r="60" spans="1:9" ht="12.75">
      <c r="A60" s="3"/>
      <c r="B60" s="3"/>
      <c r="C60" s="18"/>
      <c r="D60" s="16"/>
      <c r="E60" s="3"/>
      <c r="F60" s="3"/>
      <c r="G60" s="3"/>
      <c r="H60" s="3"/>
      <c r="I60" s="3"/>
    </row>
    <row r="61" spans="1:9" ht="12.75">
      <c r="A61" s="3"/>
      <c r="B61" s="3"/>
      <c r="C61" s="18"/>
      <c r="D61" s="16"/>
      <c r="E61" s="3"/>
      <c r="F61" s="3"/>
      <c r="G61" s="3"/>
      <c r="H61" s="3"/>
      <c r="I61" s="3"/>
    </row>
    <row r="62" spans="1:9" ht="12.75">
      <c r="A62" s="3"/>
      <c r="B62" s="3"/>
      <c r="C62" s="19"/>
      <c r="D62" s="19"/>
      <c r="E62" s="19"/>
      <c r="F62" s="19"/>
      <c r="G62" s="19"/>
      <c r="H62" s="19"/>
      <c r="I62" s="19"/>
    </row>
    <row r="63" spans="1:9" ht="12.75">
      <c r="A63" s="3"/>
      <c r="B63" s="3"/>
      <c r="C63" s="16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sheetProtection/>
  <mergeCells count="19">
    <mergeCell ref="A43:E43"/>
    <mergeCell ref="A12:J12"/>
    <mergeCell ref="A13:J13"/>
    <mergeCell ref="A14:J14"/>
    <mergeCell ref="G18:G21"/>
    <mergeCell ref="J18:J21"/>
    <mergeCell ref="B19:B21"/>
    <mergeCell ref="C19:C21"/>
    <mergeCell ref="D19:D21"/>
    <mergeCell ref="E19:E21"/>
    <mergeCell ref="F19:F21"/>
    <mergeCell ref="A16:J16"/>
    <mergeCell ref="B18:F18"/>
    <mergeCell ref="A8:J8"/>
    <mergeCell ref="A9:J9"/>
    <mergeCell ref="A10:J10"/>
    <mergeCell ref="I18:I21"/>
    <mergeCell ref="H18:H21"/>
    <mergeCell ref="A18:A21"/>
  </mergeCells>
  <printOptions horizontalCentered="1"/>
  <pageMargins left="0.5118110236220472" right="0.31496062992125984" top="0" bottom="0" header="0.31496062992125984" footer="0.31496062992125984"/>
  <pageSetup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2016-10-14T14:17:25Z</cp:lastPrinted>
  <dcterms:created xsi:type="dcterms:W3CDTF">2004-09-10T16:33:55Z</dcterms:created>
  <dcterms:modified xsi:type="dcterms:W3CDTF">2019-04-24T21:37:47Z</dcterms:modified>
  <cp:category/>
  <cp:version/>
  <cp:contentType/>
  <cp:contentStatus/>
</cp:coreProperties>
</file>